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<sst xmlns="http://schemas.openxmlformats.org/spreadsheetml/2006/main" count="58" uniqueCount="58">
  <si>
    <t xml:space="preserve"/>
  </si>
  <si>
    <t xml:space="preserve">UAP011</t>
  </si>
  <si>
    <t xml:space="preserve">Ud</t>
  </si>
  <si>
    <t xml:space="preserve">Pozo de registro prefabricado de concreto simple.</t>
  </si>
  <si>
    <r>
      <rPr>
        <sz val="8.25"/>
        <color rgb="FF000000"/>
        <rFont val="Arial"/>
        <family val="2"/>
      </rPr>
      <t xml:space="preserve">Pozo de registro, de 1,00 m de diámetro interior y de 2,1 m de altura útil interior, de elementos prefabricados de concreto simple, sobre solera de 25 cm de espesor de concreto armado f'c=280 kg/cm² (28 MPa), clase de exposición F0 S1 P1 C1, tamaño máximo del agregado 19 mm, manejabilidad blanda ligeramente armada con malla electrosoldada, con cierre de tapa circular con bloqueo y marco de fundición carga de rotura 400 kN, instalado en calzadas de calles, incluyendo las peatonales, o zonas de estacionamiento para todo tipo de vehículos.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</si>
  <si>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</si>
  <si>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</si>
  <si>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</si>
  <si>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</si>
  <si>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</si>
  <si>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</si>
  <si>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</si>
  <si>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mt10haf050rFi</t>
  </si>
  <si>
    <t xml:space="preserve">m³</t>
  </si>
  <si>
    <t xml:space="preserve">Concreto f'c=280 kg/cm² (28 MPa), clase de exposición F0 S1 P1 C1, tamaño máximo del agregado 19 mm, manejabilidad blanda, fabricado en planta, según NSR-10 y ACI 318.</t>
  </si>
  <si>
    <t xml:space="preserve">mt07ame050hha</t>
  </si>
  <si>
    <t xml:space="preserve">m²</t>
  </si>
  <si>
    <t xml:space="preserve">Malla electrosoldada tipo XX 221, 15x15 cm y Ø 6,5-6,5 mm, según NTC 5806 y ASTM A1064 / A1064M.</t>
  </si>
  <si>
    <t xml:space="preserve">mt10hmf050spe</t>
  </si>
  <si>
    <t xml:space="preserve">m³</t>
  </si>
  <si>
    <t xml:space="preserve">Concreto simple f'c=310 kg/cm² (31 MPa), clase de exposición F0 S2 P1 C0, tamaño máximo del agregado 19 mm, manejabilidad blanda, fabricado en planta, según NSR-10 y ACI 318.</t>
  </si>
  <si>
    <t xml:space="preserve">mt46phm005a</t>
  </si>
  <si>
    <t xml:space="preserve">Ud</t>
  </si>
  <si>
    <t xml:space="preserve">Base prefabricada de concreto simple, de 125x125x100 cm, con dos orificios de 30 cm de diámetro para conexión de colectores, de 100 cm de diámetro interior, con unión rígida machihembrada con junta de goma, resistencia a compresión mayor de 250 kg/cm² para formación de pozo de registro.</t>
  </si>
  <si>
    <t xml:space="preserve">mt46phm010b</t>
  </si>
  <si>
    <t xml:space="preserve">Ud</t>
  </si>
  <si>
    <t xml:space="preserve">Anillo prefabricado de concreto simple, con unión rígida machihembrada con junta de goma, de 100 cm de diámetro interior y 50 cm de altura, resistencia a compresión mayor de 250 kg/cm², para formación de pozo de registro.</t>
  </si>
  <si>
    <t xml:space="preserve">mt46phm020b</t>
  </si>
  <si>
    <t xml:space="preserve">Ud</t>
  </si>
  <si>
    <t xml:space="preserve">Cono asimétrico prefabricado de concreto simple, con unión rígida machihembrada con junta de goma, de 100 a 60 cm de diámetro interior y 60 cm de altura, resistencia a compresión mayor de 250 kg/cm², para formación de pozo de registro.</t>
  </si>
  <si>
    <t xml:space="preserve">mt46thb110b</t>
  </si>
  <si>
    <t xml:space="preserve">kg</t>
  </si>
  <si>
    <t xml:space="preserve">Lubricante para unión con junta elástica, en pozos de registro prefabricados.</t>
  </si>
  <si>
    <t xml:space="preserve">mt46tpr010q</t>
  </si>
  <si>
    <t xml:space="preserve">Ud</t>
  </si>
  <si>
    <t xml:space="preserve">Tapa circular con bloqueo mediante tres pestañas y marco de fundición dúctil de 850 mm de diámetro exterior y 100 mm de altura, paso libre de 600 mm, para pozo, carga de rotura 400 kN. Tapa revestida con pintura bituminosa y marco provisto de junta de insonorización de polietileno y dispositivo contra robo.</t>
  </si>
  <si>
    <t xml:space="preserve">mt46phm050</t>
  </si>
  <si>
    <t xml:space="preserve">Ud</t>
  </si>
  <si>
    <t xml:space="preserve">Pate de polipropileno conformado en U, para pozo, de 330x160 mm, sección transversal de D=25 mm.</t>
  </si>
  <si>
    <t xml:space="preserve">Subtotal materiales:</t>
  </si>
  <si>
    <t xml:space="preserve">Equipo</t>
  </si>
  <si>
    <t xml:space="preserve">mq04cag010a</t>
  </si>
  <si>
    <t xml:space="preserve">h</t>
  </si>
  <si>
    <t xml:space="preserve">Camión con grúa de hasta 6 t.</t>
  </si>
  <si>
    <t xml:space="preserve">Subtotal equipo:</t>
  </si>
  <si>
    <t xml:space="preserve">Mano de obra</t>
  </si>
  <si>
    <t xml:space="preserve">mo041</t>
  </si>
  <si>
    <t xml:space="preserve">h</t>
  </si>
  <si>
    <t xml:space="preserve">Oficial 1ª obra blanca de obra civil.</t>
  </si>
  <si>
    <t xml:space="preserve">mo087</t>
  </si>
  <si>
    <t xml:space="preserve">h</t>
  </si>
  <si>
    <t xml:space="preserve">Ayudante de obra blanca de obra civil.</t>
  </si>
  <si>
    <t xml:space="preserve">Subtotal mano de obra:</t>
  </si>
  <si>
    <t xml:space="preserve">Herramienta menor</t>
  </si>
  <si>
    <t xml:space="preserve">%</t>
  </si>
  <si>
    <t xml:space="preserve">Herramienta menor</t>
  </si>
  <si>
    <t xml:space="preserve">Coste de mantenimiento decenal: $ 86.364,93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</si>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</sst>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8.16" customWidth="1"/>
    <col min="4" max="4" width="66.47" customWidth="1"/>
    <col min="5" max="5" width="11.05" customWidth="1"/>
    <col min="6" max="6" width="14.96"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0.675</v>
      </c>
      <c r="F10" s="12">
        <v>364190</v>
      </c>
      <c r="G10" s="12">
        <f ca="1">ROUND(INDIRECT(ADDRESS(ROW()+(0), COLUMN()+(-2), 1))*INDIRECT(ADDRESS(ROW()+(0), COLUMN()+(-1), 1)), 2)</f>
        <v>245828</v>
      </c>
    </row>
    <row r="11" spans="1:7" ht="24.00" thickBot="1" customHeight="1">
      <c r="A11" s="1" t="s">
        <v>15</v>
      </c>
      <c r="B11" s="1"/>
      <c r="C11" s="10" t="s">
        <v>16</v>
      </c>
      <c r="D11" s="1" t="s">
        <v>17</v>
      </c>
      <c r="E11" s="11">
        <v>2.25</v>
      </c>
      <c r="F11" s="12">
        <v>8506.55</v>
      </c>
      <c r="G11" s="12">
        <f ca="1">ROUND(INDIRECT(ADDRESS(ROW()+(0), COLUMN()+(-2), 1))*INDIRECT(ADDRESS(ROW()+(0), COLUMN()+(-1), 1)), 2)</f>
        <v>19139.7</v>
      </c>
    </row>
    <row r="12" spans="1:7" ht="34.50" thickBot="1" customHeight="1">
      <c r="A12" s="1" t="s">
        <v>18</v>
      </c>
      <c r="B12" s="1"/>
      <c r="C12" s="10" t="s">
        <v>19</v>
      </c>
      <c r="D12" s="1" t="s">
        <v>20</v>
      </c>
      <c r="E12" s="11">
        <v>0.495</v>
      </c>
      <c r="F12" s="12">
        <v>382297</v>
      </c>
      <c r="G12" s="12">
        <f ca="1">ROUND(INDIRECT(ADDRESS(ROW()+(0), COLUMN()+(-2), 1))*INDIRECT(ADDRESS(ROW()+(0), COLUMN()+(-1), 1)), 2)</f>
        <v>189237</v>
      </c>
    </row>
    <row r="13" spans="1:7" ht="45.00" thickBot="1" customHeight="1">
      <c r="A13" s="1" t="s">
        <v>21</v>
      </c>
      <c r="B13" s="1"/>
      <c r="C13" s="10" t="s">
        <v>22</v>
      </c>
      <c r="D13" s="1" t="s">
        <v>23</v>
      </c>
      <c r="E13" s="11">
        <v>1</v>
      </c>
      <c r="F13" s="12">
        <v>437221</v>
      </c>
      <c r="G13" s="12">
        <f ca="1">ROUND(INDIRECT(ADDRESS(ROW()+(0), COLUMN()+(-2), 1))*INDIRECT(ADDRESS(ROW()+(0), COLUMN()+(-1), 1)), 2)</f>
        <v>437221</v>
      </c>
    </row>
    <row r="14" spans="1:7" ht="34.50" thickBot="1" customHeight="1">
      <c r="A14" s="1" t="s">
        <v>24</v>
      </c>
      <c r="B14" s="1"/>
      <c r="C14" s="10" t="s">
        <v>25</v>
      </c>
      <c r="D14" s="1" t="s">
        <v>26</v>
      </c>
      <c r="E14" s="11">
        <v>1</v>
      </c>
      <c r="F14" s="12">
        <v>104907</v>
      </c>
      <c r="G14" s="12">
        <f ca="1">ROUND(INDIRECT(ADDRESS(ROW()+(0), COLUMN()+(-2), 1))*INDIRECT(ADDRESS(ROW()+(0), COLUMN()+(-1), 1)), 2)</f>
        <v>104907</v>
      </c>
    </row>
    <row r="15" spans="1:7" ht="45.00" thickBot="1" customHeight="1">
      <c r="A15" s="1" t="s">
        <v>27</v>
      </c>
      <c r="B15" s="1"/>
      <c r="C15" s="10" t="s">
        <v>28</v>
      </c>
      <c r="D15" s="1" t="s">
        <v>29</v>
      </c>
      <c r="E15" s="11">
        <v>1</v>
      </c>
      <c r="F15" s="12">
        <v>148178</v>
      </c>
      <c r="G15" s="12">
        <f ca="1">ROUND(INDIRECT(ADDRESS(ROW()+(0), COLUMN()+(-2), 1))*INDIRECT(ADDRESS(ROW()+(0), COLUMN()+(-1), 1)), 2)</f>
        <v>148178</v>
      </c>
    </row>
    <row r="16" spans="1:7" ht="13.50" thickBot="1" customHeight="1">
      <c r="A16" s="1" t="s">
        <v>30</v>
      </c>
      <c r="B16" s="1"/>
      <c r="C16" s="10" t="s">
        <v>31</v>
      </c>
      <c r="D16" s="1" t="s">
        <v>32</v>
      </c>
      <c r="E16" s="11">
        <v>0.009</v>
      </c>
      <c r="F16" s="12">
        <v>7453.96</v>
      </c>
      <c r="G16" s="12">
        <f ca="1">ROUND(INDIRECT(ADDRESS(ROW()+(0), COLUMN()+(-2), 1))*INDIRECT(ADDRESS(ROW()+(0), COLUMN()+(-1), 1)), 2)</f>
        <v>67.09</v>
      </c>
    </row>
    <row r="17" spans="1:7" ht="45.00" thickBot="1" customHeight="1">
      <c r="A17" s="1" t="s">
        <v>33</v>
      </c>
      <c r="B17" s="1"/>
      <c r="C17" s="10" t="s">
        <v>34</v>
      </c>
      <c r="D17" s="1" t="s">
        <v>35</v>
      </c>
      <c r="E17" s="11">
        <v>1</v>
      </c>
      <c r="F17" s="12">
        <v>304730</v>
      </c>
      <c r="G17" s="12">
        <f ca="1">ROUND(INDIRECT(ADDRESS(ROW()+(0), COLUMN()+(-2), 1))*INDIRECT(ADDRESS(ROW()+(0), COLUMN()+(-1), 1)), 2)</f>
        <v>304730</v>
      </c>
    </row>
    <row r="18" spans="1:7" ht="24.00" thickBot="1" customHeight="1">
      <c r="A18" s="1" t="s">
        <v>36</v>
      </c>
      <c r="B18" s="1"/>
      <c r="C18" s="10" t="s">
        <v>37</v>
      </c>
      <c r="D18" s="1" t="s">
        <v>38</v>
      </c>
      <c r="E18" s="13">
        <v>6</v>
      </c>
      <c r="F18" s="14">
        <v>12321.7</v>
      </c>
      <c r="G18" s="14">
        <f ca="1">ROUND(INDIRECT(ADDRESS(ROW()+(0), COLUMN()+(-2), 1))*INDIRECT(ADDRESS(ROW()+(0), COLUMN()+(-1), 1)), 2)</f>
        <v>73930.1</v>
      </c>
    </row>
    <row r="19" spans="1:7" ht="13.50" thickBot="1" customHeight="1">
      <c r="A19" s="15"/>
      <c r="B19" s="15"/>
      <c r="C19" s="15"/>
      <c r="D19" s="15"/>
      <c r="E19" s="9" t="s">
        <v>39</v>
      </c>
      <c r="F19" s="9"/>
      <c r="G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1.52324e+006</v>
      </c>
    </row>
    <row r="20" spans="1:7" ht="13.50" thickBot="1" customHeight="1">
      <c r="A20" s="15">
        <v>2</v>
      </c>
      <c r="B20" s="15"/>
      <c r="C20" s="15"/>
      <c r="D20" s="18" t="s">
        <v>40</v>
      </c>
      <c r="E20" s="18"/>
      <c r="F20" s="15"/>
      <c r="G20" s="15"/>
    </row>
    <row r="21" spans="1:7" ht="13.50" thickBot="1" customHeight="1">
      <c r="A21" s="1" t="s">
        <v>41</v>
      </c>
      <c r="B21" s="1"/>
      <c r="C21" s="10" t="s">
        <v>42</v>
      </c>
      <c r="D21" s="1" t="s">
        <v>43</v>
      </c>
      <c r="E21" s="13">
        <v>0.2</v>
      </c>
      <c r="F21" s="14">
        <v>139774</v>
      </c>
      <c r="G21" s="14">
        <f ca="1">ROUND(INDIRECT(ADDRESS(ROW()+(0), COLUMN()+(-2), 1))*INDIRECT(ADDRESS(ROW()+(0), COLUMN()+(-1), 1)), 2)</f>
        <v>27954.9</v>
      </c>
    </row>
    <row r="22" spans="1:7" ht="13.50" thickBot="1" customHeight="1">
      <c r="A22" s="15"/>
      <c r="B22" s="15"/>
      <c r="C22" s="15"/>
      <c r="D22" s="15"/>
      <c r="E22" s="9" t="s">
        <v>44</v>
      </c>
      <c r="F22" s="9"/>
      <c r="G22" s="17">
        <f ca="1">ROUND(SUM(INDIRECT(ADDRESS(ROW()+(-1), COLUMN()+(0), 1))), 2)</f>
        <v>27954.9</v>
      </c>
    </row>
    <row r="23" spans="1:7" ht="13.50" thickBot="1" customHeight="1">
      <c r="A23" s="15">
        <v>3</v>
      </c>
      <c r="B23" s="15"/>
      <c r="C23" s="15"/>
      <c r="D23" s="18" t="s">
        <v>45</v>
      </c>
      <c r="E23" s="18"/>
      <c r="F23" s="15"/>
      <c r="G23" s="15"/>
    </row>
    <row r="24" spans="1:7" ht="13.50" thickBot="1" customHeight="1">
      <c r="A24" s="1" t="s">
        <v>46</v>
      </c>
      <c r="B24" s="1"/>
      <c r="C24" s="10" t="s">
        <v>47</v>
      </c>
      <c r="D24" s="1" t="s">
        <v>48</v>
      </c>
      <c r="E24" s="11">
        <v>4.064</v>
      </c>
      <c r="F24" s="12">
        <v>25476.9</v>
      </c>
      <c r="G24" s="12">
        <f ca="1">ROUND(INDIRECT(ADDRESS(ROW()+(0), COLUMN()+(-2), 1))*INDIRECT(ADDRESS(ROW()+(0), COLUMN()+(-1), 1)), 2)</f>
        <v>103538</v>
      </c>
    </row>
    <row r="25" spans="1:7" ht="13.50" thickBot="1" customHeight="1">
      <c r="A25" s="1" t="s">
        <v>49</v>
      </c>
      <c r="B25" s="1"/>
      <c r="C25" s="10" t="s">
        <v>50</v>
      </c>
      <c r="D25" s="1" t="s">
        <v>51</v>
      </c>
      <c r="E25" s="13">
        <v>2.032</v>
      </c>
      <c r="F25" s="14">
        <v>19044.7</v>
      </c>
      <c r="G25" s="14">
        <f ca="1">ROUND(INDIRECT(ADDRESS(ROW()+(0), COLUMN()+(-2), 1))*INDIRECT(ADDRESS(ROW()+(0), COLUMN()+(-1), 1)), 2)</f>
        <v>38698.7</v>
      </c>
    </row>
    <row r="26" spans="1:7" ht="13.50" thickBot="1" customHeight="1">
      <c r="A26" s="15"/>
      <c r="B26" s="15"/>
      <c r="C26" s="15"/>
      <c r="D26" s="15"/>
      <c r="E26" s="9" t="s">
        <v>52</v>
      </c>
      <c r="F26" s="9"/>
      <c r="G26" s="17">
        <f ca="1">ROUND(SUM(INDIRECT(ADDRESS(ROW()+(-1), COLUMN()+(0), 1)),INDIRECT(ADDRESS(ROW()+(-2), COLUMN()+(0), 1))), 2)</f>
        <v>142237</v>
      </c>
    </row>
    <row r="27" spans="1:7" ht="13.50" thickBot="1" customHeight="1">
      <c r="A27" s="15">
        <v>4</v>
      </c>
      <c r="B27" s="15"/>
      <c r="C27" s="15"/>
      <c r="D27" s="18" t="s">
        <v>53</v>
      </c>
      <c r="E27" s="18"/>
      <c r="F27" s="15"/>
      <c r="G27" s="15"/>
    </row>
    <row r="28" spans="1:7" ht="13.50" thickBot="1" customHeight="1">
      <c r="A28" s="19"/>
      <c r="B28" s="19"/>
      <c r="C28" s="20" t="s">
        <v>54</v>
      </c>
      <c r="D28" s="19" t="s">
        <v>55</v>
      </c>
      <c r="E28" s="13">
        <v>2</v>
      </c>
      <c r="F28" s="14">
        <f ca="1">ROUND(SUM(INDIRECT(ADDRESS(ROW()+(-2), COLUMN()+(1), 1)),INDIRECT(ADDRESS(ROW()+(-6), COLUMN()+(1), 1)),INDIRECT(ADDRESS(ROW()+(-9), COLUMN()+(1), 1))), 2)</f>
        <v>1.69343e+006</v>
      </c>
      <c r="G28" s="14">
        <f ca="1">ROUND(INDIRECT(ADDRESS(ROW()+(0), COLUMN()+(-2), 1))*INDIRECT(ADDRESS(ROW()+(0), COLUMN()+(-1), 1))/100, 2)</f>
        <v>33868.6</v>
      </c>
    </row>
    <row r="29" spans="1:7" ht="13.50" thickBot="1" customHeight="1">
      <c r="A29" s="21" t="s">
        <v>56</v>
      </c>
      <c r="B29" s="21"/>
      <c r="C29" s="22"/>
      <c r="D29" s="23"/>
      <c r="E29" s="24" t="s">
        <v>57</v>
      </c>
      <c r="F29" s="25"/>
      <c r="G29" s="26">
        <f ca="1">ROUND(SUM(INDIRECT(ADDRESS(ROW()+(-1), COLUMN()+(0), 1)),INDIRECT(ADDRESS(ROW()+(-3), COLUMN()+(0), 1)),INDIRECT(ADDRESS(ROW()+(-7), COLUMN()+(0), 1)),INDIRECT(ADDRESS(ROW()+(-10), COLUMN()+(0), 1))), 2)</f>
        <v>1.7273e+006</v>
      </c>
    </row>
  </sheetData>
  <mergeCells count="33">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E19:F19"/>
    <mergeCell ref="A20:B20"/>
    <mergeCell ref="D20:E20"/>
    <mergeCell ref="A21:B21"/>
    <mergeCell ref="A22:B22"/>
    <mergeCell ref="E22:F22"/>
    <mergeCell ref="A23:B23"/>
    <mergeCell ref="D23:E23"/>
    <mergeCell ref="A24:B24"/>
    <mergeCell ref="A25:B25"/>
    <mergeCell ref="A26:B26"/>
    <mergeCell ref="E26:F26"/>
    <mergeCell ref="A27:B27"/>
    <mergeCell ref="D27:E27"/>
    <mergeCell ref="A28:B28"/>
    <mergeCell ref="A29:D29"/>
    <mergeCell ref="E29:F29"/>
  </mergeCells>
  <pageMargins left="0.147638" right="0.147638" top="0.206693" bottom="0.206693" header="0.0" footer="0.0"/>
  <pageSetup paperSize="9" orientation="portrait"/>
  <rowBreaks count="0" manualBreakCount="0">
    </rowBreaks>
</worksheet>
</file>